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<sst xmlns="http://schemas.openxmlformats.org/spreadsheetml/2006/main" count="131" uniqueCount="56">
  <si>
    <r>
      <t>表</t>
    </r>
    <r>
      <rPr>
        <b/>
        <sz val="14"/>
        <rFont val="Times New Roman"/>
        <family val="1"/>
      </rPr>
      <t>3-2</t>
    </r>
    <r>
      <rPr>
        <b/>
        <sz val="14"/>
        <rFont val="新細明體"/>
        <family val="1"/>
      </rPr>
      <t xml:space="preserve">   高等教育學生就讀學科之結構─</t>
    </r>
    <r>
      <rPr>
        <b/>
        <sz val="12"/>
        <rFont val="新細明體"/>
        <family val="0"/>
      </rPr>
      <t>大學及專科生</t>
    </r>
  </si>
  <si>
    <t xml:space="preserve">      Table 3-2 Undergraduate Students Enrolled in Tertiary Education by Field of Study</t>
  </si>
  <si>
    <t>大學</t>
  </si>
  <si>
    <t>二專</t>
  </si>
  <si>
    <t>五專</t>
  </si>
  <si>
    <t>博士</t>
  </si>
  <si>
    <t>碩士</t>
  </si>
  <si>
    <t xml:space="preserve">  </t>
  </si>
  <si>
    <t>男</t>
  </si>
  <si>
    <t>女</t>
  </si>
  <si>
    <t>對應到表內為藍筆總計</t>
  </si>
  <si>
    <t xml:space="preserve">   </t>
  </si>
  <si>
    <r>
      <t>單位</t>
    </r>
    <r>
      <rPr>
        <b/>
        <sz val="11"/>
        <rFont val="Times New Roman"/>
        <family val="1"/>
      </rPr>
      <t>: %</t>
    </r>
  </si>
  <si>
    <t>教育</t>
  </si>
  <si>
    <t>年度</t>
  </si>
  <si>
    <t>性別</t>
  </si>
  <si>
    <t>總計</t>
  </si>
  <si>
    <r>
      <t xml:space="preserve">  </t>
    </r>
    <r>
      <rPr>
        <sz val="10"/>
        <rFont val="細明體"/>
        <family val="3"/>
      </rPr>
      <t>教育</t>
    </r>
  </si>
  <si>
    <r>
      <t xml:space="preserve">  </t>
    </r>
    <r>
      <rPr>
        <sz val="10"/>
        <rFont val="細明體"/>
        <family val="3"/>
      </rPr>
      <t>人文、</t>
    </r>
  </si>
  <si>
    <t>社經、</t>
  </si>
  <si>
    <t>理學</t>
  </si>
  <si>
    <t>工學</t>
  </si>
  <si>
    <t>農學</t>
  </si>
  <si>
    <t>醫藥</t>
  </si>
  <si>
    <t>家政</t>
  </si>
  <si>
    <t>其他</t>
  </si>
  <si>
    <t>藝術</t>
  </si>
  <si>
    <r>
      <t>法律</t>
    </r>
    <r>
      <rPr>
        <sz val="10"/>
        <rFont val="Times New Roman"/>
        <family val="1"/>
      </rPr>
      <t xml:space="preserve">    </t>
    </r>
  </si>
  <si>
    <t>衛生</t>
  </si>
  <si>
    <t>人文、藝術</t>
  </si>
  <si>
    <t>18+22</t>
  </si>
  <si>
    <r>
      <t>中華民國</t>
    </r>
    <r>
      <rPr>
        <b/>
        <sz val="10"/>
        <rFont val="Times New Roman"/>
        <family val="1"/>
      </rPr>
      <t xml:space="preserve">    </t>
    </r>
  </si>
  <si>
    <t>計</t>
  </si>
  <si>
    <r>
      <t>中國大陸</t>
    </r>
    <r>
      <rPr>
        <sz val="10"/>
        <rFont val="Times New Roman"/>
        <family val="1"/>
      </rPr>
      <t xml:space="preserve"> </t>
    </r>
  </si>
  <si>
    <t>－</t>
  </si>
  <si>
    <t>日　　本</t>
  </si>
  <si>
    <t>社經、法律</t>
  </si>
  <si>
    <t>30+34+38</t>
  </si>
  <si>
    <t>俄　　國</t>
  </si>
  <si>
    <t>醫藥、衛生</t>
  </si>
  <si>
    <r>
      <t>英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國</t>
    </r>
  </si>
  <si>
    <r>
      <t>法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國</t>
    </r>
    <r>
      <rPr>
        <sz val="10"/>
        <rFont val="Times New Roman"/>
        <family val="1"/>
      </rPr>
      <t xml:space="preserve"> </t>
    </r>
  </si>
  <si>
    <t>66-6612</t>
  </si>
  <si>
    <r>
      <t>德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國</t>
    </r>
  </si>
  <si>
    <t xml:space="preserve">南        韓 </t>
  </si>
  <si>
    <r>
      <t>表</t>
    </r>
    <r>
      <rPr>
        <b/>
        <sz val="14"/>
        <rFont val="Times New Roman"/>
        <family val="1"/>
      </rPr>
      <t>3-2</t>
    </r>
    <r>
      <rPr>
        <b/>
        <sz val="14"/>
        <rFont val="新細明體"/>
        <family val="1"/>
      </rPr>
      <t xml:space="preserve">   高等教育學生就讀學科之結構─</t>
    </r>
    <r>
      <rPr>
        <b/>
        <sz val="12"/>
        <rFont val="新細明體"/>
        <family val="0"/>
      </rPr>
      <t>碩、博士(續)</t>
    </r>
  </si>
  <si>
    <t xml:space="preserve">      Table 3-2 Graduate Students Enrolled in Tertiary Education by Field of Study(Cont.1)</t>
  </si>
  <si>
    <r>
      <t>南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韓</t>
    </r>
    <r>
      <rPr>
        <sz val="10"/>
        <rFont val="Times New Roman"/>
        <family val="1"/>
      </rPr>
      <t xml:space="preserve"> </t>
    </r>
  </si>
  <si>
    <r>
      <t>資料來源：</t>
    </r>
    <r>
      <rPr>
        <sz val="10"/>
        <rFont val="新細明體"/>
        <family val="1"/>
      </rPr>
      <t>日本文部科學省「教育指標之國際比較」，平成</t>
    </r>
    <r>
      <rPr>
        <sz val="10"/>
        <rFont val="Times New Roman"/>
        <family val="1"/>
      </rPr>
      <t>19</t>
    </r>
    <r>
      <rPr>
        <sz val="10"/>
        <rFont val="新細明體"/>
        <family val="1"/>
      </rPr>
      <t>年版。</t>
    </r>
  </si>
  <si>
    <r>
      <t>說明：</t>
    </r>
    <r>
      <rPr>
        <sz val="10"/>
        <rFont val="新細明體"/>
        <family val="1"/>
      </rPr>
      <t>我國資料「社經法律」含商業及管理，「家政」不含食品營養，「其他」含觀光服務、大眾傳播</t>
    </r>
  </si>
  <si>
    <r>
      <t xml:space="preserve">            </t>
    </r>
    <r>
      <rPr>
        <sz val="10"/>
        <rFont val="新細明體"/>
        <family val="1"/>
      </rPr>
      <t>、體育、及所有其他未列者等。</t>
    </r>
  </si>
  <si>
    <r>
      <t>大學</t>
    </r>
    <r>
      <rPr>
        <sz val="8"/>
        <color indexed="9"/>
        <rFont val="Times New Roman"/>
        <family val="1"/>
      </rPr>
      <t>+</t>
    </r>
    <r>
      <rPr>
        <sz val="8"/>
        <color indexed="9"/>
        <rFont val="細明體"/>
        <family val="3"/>
      </rPr>
      <t>專科生</t>
    </r>
  </si>
  <si>
    <r>
      <t>碩士</t>
    </r>
    <r>
      <rPr>
        <sz val="12"/>
        <color indexed="9"/>
        <rFont val="Times New Roman"/>
        <family val="1"/>
      </rPr>
      <t>+</t>
    </r>
    <r>
      <rPr>
        <sz val="12"/>
        <color indexed="9"/>
        <rFont val="細明體"/>
        <family val="3"/>
      </rPr>
      <t>博</t>
    </r>
  </si>
  <si>
    <r>
      <t>女</t>
    </r>
    <r>
      <rPr>
        <sz val="12"/>
        <color indexed="9"/>
        <rFont val="新細明體"/>
        <family val="1"/>
      </rPr>
      <t xml:space="preserve"> </t>
    </r>
  </si>
  <si>
    <r>
      <t>碩士</t>
    </r>
    <r>
      <rPr>
        <sz val="8"/>
        <color indexed="9"/>
        <rFont val="Times New Roman"/>
        <family val="1"/>
      </rPr>
      <t>+</t>
    </r>
    <r>
      <rPr>
        <sz val="8"/>
        <color indexed="9"/>
        <rFont val="細明體"/>
        <family val="3"/>
      </rPr>
      <t>博</t>
    </r>
  </si>
  <si>
    <r>
      <t>家政</t>
    </r>
    <r>
      <rPr>
        <sz val="8"/>
        <color indexed="9"/>
        <rFont val="Times New Roman"/>
        <family val="1"/>
      </rPr>
      <t>-</t>
    </r>
    <r>
      <rPr>
        <sz val="8"/>
        <color indexed="9"/>
        <rFont val="細明體"/>
        <family val="3"/>
      </rPr>
      <t>食品營養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</si>
</sst>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_ "/>
    <numFmt numFmtId="178" formatCode="0.0;[Red]0.0"/>
  </numFmts>
  <fonts count="25">
    <font>
      <sz val="12"/>
      <name val="新細明體"/>
      <family val="0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2"/>
      <name val="新細明體"/>
      <family val="0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b/>
      <sz val="11"/>
      <name val="新細明體"/>
      <family val="1"/>
    </font>
    <font>
      <sz val="10"/>
      <name val="細明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b/>
      <sz val="9"/>
      <name val="新細明體"/>
      <family val="1"/>
    </font>
    <font>
      <sz val="9"/>
      <name val="Times New Roman"/>
      <family val="1"/>
    </font>
    <font>
      <sz val="12"/>
      <color indexed="9"/>
      <name val="新細明體"/>
      <family val="1"/>
    </font>
    <font>
      <sz val="10"/>
      <color indexed="9"/>
      <name val="Times New Roman"/>
      <family val="1"/>
    </font>
    <font>
      <sz val="8"/>
      <color indexed="9"/>
      <name val="細明體"/>
      <family val="3"/>
    </font>
    <font>
      <sz val="8"/>
      <color indexed="9"/>
      <name val="Times New Roman"/>
      <family val="1"/>
    </font>
    <font>
      <sz val="12"/>
      <color indexed="9"/>
      <name val="細明體"/>
      <family val="3"/>
    </font>
    <font>
      <sz val="12"/>
      <color indexed="9"/>
      <name val="Times New Roman"/>
      <family val="1"/>
    </font>
    <font>
      <sz val="7"/>
      <color indexed="9"/>
      <name val="細明體"/>
      <family val="3"/>
    </font>
    <font>
      <sz val="10"/>
      <color indexed="9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15" applyFont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right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3" fillId="0" borderId="0" xfId="15" applyFont="1" applyBorder="1" applyAlignment="1">
      <alignment horizontal="center"/>
      <protection/>
    </xf>
    <xf numFmtId="0" fontId="15" fillId="0" borderId="8" xfId="15" applyFont="1" applyBorder="1" applyAlignment="1">
      <alignment horizontal="center"/>
      <protection/>
    </xf>
    <xf numFmtId="0" fontId="5" fillId="0" borderId="9" xfId="15" applyFont="1" applyBorder="1" applyAlignment="1">
      <alignment horizontal="center"/>
      <protection/>
    </xf>
    <xf numFmtId="178" fontId="14" fillId="0" borderId="9" xfId="17" applyNumberFormat="1" applyFont="1" applyBorder="1" applyAlignment="1">
      <alignment horizontal="right"/>
    </xf>
    <xf numFmtId="178" fontId="14" fillId="0" borderId="8" xfId="17" applyNumberFormat="1" applyFont="1" applyBorder="1" applyAlignment="1">
      <alignment horizontal="right"/>
    </xf>
    <xf numFmtId="178" fontId="14" fillId="0" borderId="0" xfId="0" applyNumberFormat="1" applyFont="1" applyAlignment="1">
      <alignment/>
    </xf>
    <xf numFmtId="178" fontId="14" fillId="0" borderId="8" xfId="0" applyNumberFormat="1" applyFont="1" applyBorder="1" applyAlignment="1">
      <alignment/>
    </xf>
    <xf numFmtId="178" fontId="14" fillId="0" borderId="10" xfId="17" applyNumberFormat="1" applyFont="1" applyBorder="1" applyAlignment="1">
      <alignment horizontal="right"/>
    </xf>
    <xf numFmtId="178" fontId="0" fillId="0" borderId="0" xfId="0" applyNumberFormat="1" applyBorder="1" applyAlignment="1">
      <alignment/>
    </xf>
    <xf numFmtId="0" fontId="12" fillId="0" borderId="0" xfId="15" applyFont="1" applyBorder="1" applyAlignment="1">
      <alignment horizontal="center"/>
      <protection/>
    </xf>
    <xf numFmtId="0" fontId="5" fillId="0" borderId="8" xfId="15" applyFont="1" applyBorder="1" applyAlignment="1">
      <alignment horizontal="center"/>
      <protection/>
    </xf>
    <xf numFmtId="178" fontId="7" fillId="0" borderId="9" xfId="17" applyNumberFormat="1" applyFont="1" applyBorder="1" applyAlignment="1">
      <alignment horizontal="right"/>
    </xf>
    <xf numFmtId="178" fontId="7" fillId="0" borderId="8" xfId="17" applyNumberFormat="1" applyFont="1" applyBorder="1" applyAlignment="1">
      <alignment horizontal="right"/>
    </xf>
    <xf numFmtId="178" fontId="12" fillId="0" borderId="8" xfId="17" applyNumberFormat="1" applyFont="1" applyBorder="1" applyAlignment="1">
      <alignment horizontal="right"/>
    </xf>
    <xf numFmtId="178" fontId="12" fillId="0" borderId="10" xfId="17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6" fillId="0" borderId="8" xfId="15" applyFont="1" applyBorder="1" applyAlignment="1">
      <alignment horizontal="center"/>
      <protection/>
    </xf>
    <xf numFmtId="178" fontId="7" fillId="0" borderId="10" xfId="17" applyNumberFormat="1" applyFont="1" applyBorder="1" applyAlignment="1">
      <alignment horizontal="right"/>
    </xf>
    <xf numFmtId="178" fontId="7" fillId="0" borderId="0" xfId="17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" fillId="0" borderId="11" xfId="15" applyFont="1" applyBorder="1" applyAlignment="1">
      <alignment horizontal="center"/>
      <protection/>
    </xf>
    <xf numFmtId="178" fontId="0" fillId="0" borderId="12" xfId="17" applyNumberFormat="1" applyFont="1" applyBorder="1" applyAlignment="1">
      <alignment horizontal="right"/>
    </xf>
    <xf numFmtId="178" fontId="0" fillId="0" borderId="1" xfId="17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5" fillId="0" borderId="0" xfId="15" applyFont="1" applyBorder="1" applyAlignment="1">
      <alignment horizontal="center"/>
      <protection/>
    </xf>
    <xf numFmtId="178" fontId="0" fillId="0" borderId="0" xfId="17" applyNumberFormat="1" applyFont="1" applyBorder="1" applyAlignment="1">
      <alignment horizontal="right"/>
    </xf>
    <xf numFmtId="0" fontId="12" fillId="0" borderId="2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15" applyFont="1">
      <alignment/>
      <protection/>
    </xf>
    <xf numFmtId="0" fontId="2" fillId="0" borderId="0" xfId="15" applyFont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8" fillId="0" borderId="0" xfId="0" applyFont="1" applyAlignment="1" applyProtection="1">
      <alignment horizontal="left" vertical="top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8" fontId="7" fillId="0" borderId="10" xfId="17" applyNumberFormat="1" applyFont="1" applyBorder="1" applyAlignment="1">
      <alignment horizontal="center"/>
    </xf>
    <xf numFmtId="178" fontId="7" fillId="0" borderId="9" xfId="17" applyNumberFormat="1" applyFont="1" applyBorder="1" applyAlignment="1">
      <alignment horizontal="center"/>
    </xf>
    <xf numFmtId="178" fontId="7" fillId="0" borderId="0" xfId="17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178" fontId="20" fillId="0" borderId="0" xfId="0" applyNumberFormat="1" applyFont="1" applyAlignment="1">
      <alignment/>
    </xf>
    <xf numFmtId="0" fontId="19" fillId="0" borderId="0" xfId="0" applyFont="1" applyAlignment="1">
      <alignment/>
    </xf>
    <xf numFmtId="178" fontId="19" fillId="0" borderId="0" xfId="0" applyNumberFormat="1" applyFont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14</xdr:row>
      <xdr:rowOff>0</xdr:rowOff>
    </xdr:from>
    <xdr:ext cx="76200" cy="238125"/>
    <xdr:sp>
      <xdr:nvSpPr>
        <xdr:cNvPr id="1" name="TextBox 1"/>
        <xdr:cNvSpPr txBox="1">
          <a:spLocks noChangeArrowheads="1"/>
        </xdr:cNvSpPr>
      </xdr:nvSpPr>
      <xdr:spPr>
        <a:xfrm>
          <a:off x="5400675" y="2667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76200" cy="238125"/>
    <xdr:sp>
      <xdr:nvSpPr>
        <xdr:cNvPr id="2" name="TextBox 2"/>
        <xdr:cNvSpPr txBox="1">
          <a:spLocks noChangeArrowheads="1"/>
        </xdr:cNvSpPr>
      </xdr:nvSpPr>
      <xdr:spPr>
        <a:xfrm>
          <a:off x="2428875" y="26670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11</xdr:col>
      <xdr:colOff>285750</xdr:colOff>
      <xdr:row>37</xdr:row>
      <xdr:rowOff>0</xdr:rowOff>
    </xdr:from>
    <xdr:ext cx="76200" cy="238125"/>
    <xdr:sp>
      <xdr:nvSpPr>
        <xdr:cNvPr id="3" name="TextBox 3"/>
        <xdr:cNvSpPr txBox="1">
          <a:spLocks noChangeArrowheads="1"/>
        </xdr:cNvSpPr>
      </xdr:nvSpPr>
      <xdr:spPr>
        <a:xfrm>
          <a:off x="5400675" y="6781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38125"/>
    <xdr:sp>
      <xdr:nvSpPr>
        <xdr:cNvPr id="4" name="TextBox 4"/>
        <xdr:cNvSpPr txBox="1">
          <a:spLocks noChangeArrowheads="1"/>
        </xdr:cNvSpPr>
      </xdr:nvSpPr>
      <xdr:spPr>
        <a:xfrm>
          <a:off x="2428875" y="6943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tabSelected="1" workbookViewId="0" topLeftCell="A16">
      <selection activeCell="R7" sqref="R7"/>
    </sheetView>
  </sheetViews>
  <sheetFormatPr defaultColWidth="9.00390625" defaultRowHeight="16.5"/>
  <cols>
    <col min="1" max="1" width="8.375" style="0" customWidth="1"/>
    <col min="2" max="13" width="5.875" style="0" customWidth="1"/>
    <col min="14" max="14" width="6.50390625" style="0" customWidth="1"/>
    <col min="15" max="15" width="9.125" style="2" customWidth="1"/>
    <col min="16" max="16" width="8.375" style="2" customWidth="1"/>
    <col min="17" max="18" width="13.375" style="0" customWidth="1"/>
  </cols>
  <sheetData>
    <row r="1" spans="1:14" ht="19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1:42" s="6" customFormat="1" ht="17.25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7"/>
      <c r="P2" s="67"/>
      <c r="Q2" s="68"/>
      <c r="R2" s="67"/>
      <c r="S2" s="67"/>
      <c r="T2" s="69" t="s">
        <v>51</v>
      </c>
      <c r="U2" s="70" t="s">
        <v>2</v>
      </c>
      <c r="V2" s="70"/>
      <c r="W2" s="70" t="s">
        <v>3</v>
      </c>
      <c r="X2" s="70"/>
      <c r="Y2" s="70" t="s">
        <v>4</v>
      </c>
      <c r="Z2" s="70"/>
      <c r="AA2" s="70" t="s">
        <v>52</v>
      </c>
      <c r="AB2" s="70" t="s">
        <v>5</v>
      </c>
      <c r="AC2" s="70"/>
      <c r="AD2" s="70" t="s">
        <v>6</v>
      </c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</row>
    <row r="3" spans="1:42" s="6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7"/>
      <c r="P3" s="67"/>
      <c r="Q3" s="72" t="s">
        <v>7</v>
      </c>
      <c r="R3" s="70"/>
      <c r="S3" s="70"/>
      <c r="T3" s="69"/>
      <c r="U3" s="70" t="s">
        <v>8</v>
      </c>
      <c r="V3" s="70" t="s">
        <v>9</v>
      </c>
      <c r="W3" s="70" t="s">
        <v>8</v>
      </c>
      <c r="X3" s="70" t="s">
        <v>9</v>
      </c>
      <c r="Y3" s="70" t="s">
        <v>8</v>
      </c>
      <c r="Z3" s="70" t="s">
        <v>9</v>
      </c>
      <c r="AA3" s="70"/>
      <c r="AB3" s="70" t="s">
        <v>8</v>
      </c>
      <c r="AC3" s="70" t="s">
        <v>9</v>
      </c>
      <c r="AD3" s="70" t="s">
        <v>8</v>
      </c>
      <c r="AE3" s="73" t="s">
        <v>53</v>
      </c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</row>
    <row r="4" spans="1:45" s="6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69" t="s">
        <v>51</v>
      </c>
      <c r="P4" s="69" t="s">
        <v>54</v>
      </c>
      <c r="Q4" s="74" t="s">
        <v>10</v>
      </c>
      <c r="R4" s="70"/>
      <c r="S4" s="70">
        <f>T4+AA4</f>
        <v>1313993</v>
      </c>
      <c r="T4" s="67">
        <f>SUM(U4:Z4)</f>
        <v>1120569</v>
      </c>
      <c r="U4" s="75">
        <v>488863</v>
      </c>
      <c r="V4" s="75">
        <v>477728</v>
      </c>
      <c r="W4" s="75">
        <v>33537</v>
      </c>
      <c r="X4" s="75">
        <v>27843</v>
      </c>
      <c r="Y4" s="75">
        <v>29370</v>
      </c>
      <c r="Z4" s="75">
        <v>63228</v>
      </c>
      <c r="AA4" s="76">
        <f>AB4+AC4+AD4+AE4</f>
        <v>193424</v>
      </c>
      <c r="AB4" s="75">
        <v>21886</v>
      </c>
      <c r="AC4" s="75">
        <v>7953</v>
      </c>
      <c r="AD4" s="75">
        <v>98782</v>
      </c>
      <c r="AE4" s="75">
        <v>64803</v>
      </c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/>
      <c r="AR4"/>
      <c r="AS4"/>
    </row>
    <row r="5" spans="1:42" ht="19.5" customHeight="1" thickBot="1">
      <c r="A5" s="7"/>
      <c r="B5" s="7"/>
      <c r="C5" s="7"/>
      <c r="D5" s="7" t="s">
        <v>11</v>
      </c>
      <c r="E5" s="7"/>
      <c r="F5" s="8"/>
      <c r="G5" s="7"/>
      <c r="H5" s="7"/>
      <c r="I5" s="9"/>
      <c r="J5" s="7" t="s">
        <v>11</v>
      </c>
      <c r="K5" s="8"/>
      <c r="L5" s="7"/>
      <c r="M5" s="9" t="s">
        <v>12</v>
      </c>
      <c r="O5" s="77">
        <f>T5/$T$4*100</f>
        <v>1.6646007519394164</v>
      </c>
      <c r="P5" s="77">
        <f>AA5/$AA$4*100</f>
        <v>9.036624203821656</v>
      </c>
      <c r="Q5" s="78" t="s">
        <v>13</v>
      </c>
      <c r="R5" s="79">
        <v>14</v>
      </c>
      <c r="S5" s="70">
        <f aca="true" t="shared" si="0" ref="S5:S19">T5+AA5</f>
        <v>36132</v>
      </c>
      <c r="T5" s="67">
        <f aca="true" t="shared" si="1" ref="T5:T19">SUM(U5:Z5)</f>
        <v>18653</v>
      </c>
      <c r="U5" s="67">
        <v>5230</v>
      </c>
      <c r="V5" s="67">
        <v>13423</v>
      </c>
      <c r="W5" s="67">
        <v>0</v>
      </c>
      <c r="X5" s="67">
        <v>0</v>
      </c>
      <c r="Y5" s="67">
        <v>0</v>
      </c>
      <c r="Z5" s="67">
        <v>0</v>
      </c>
      <c r="AA5" s="76">
        <f aca="true" t="shared" si="2" ref="AA5:AA19">AB5+AC5+AD5+AE5</f>
        <v>17479</v>
      </c>
      <c r="AB5" s="67">
        <v>873</v>
      </c>
      <c r="AC5" s="67">
        <v>854</v>
      </c>
      <c r="AD5" s="67">
        <v>5365</v>
      </c>
      <c r="AE5" s="71">
        <v>10387</v>
      </c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</row>
    <row r="6" spans="1:42" ht="15" customHeight="1">
      <c r="A6" s="62"/>
      <c r="B6" s="10" t="s">
        <v>14</v>
      </c>
      <c r="C6" s="11" t="s">
        <v>15</v>
      </c>
      <c r="D6" s="11" t="s">
        <v>16</v>
      </c>
      <c r="E6" s="12" t="s">
        <v>17</v>
      </c>
      <c r="F6" s="13" t="s">
        <v>18</v>
      </c>
      <c r="G6" s="14" t="s">
        <v>19</v>
      </c>
      <c r="H6" s="10" t="s">
        <v>20</v>
      </c>
      <c r="I6" s="15" t="s">
        <v>21</v>
      </c>
      <c r="J6" s="11" t="s">
        <v>22</v>
      </c>
      <c r="K6" s="10" t="s">
        <v>23</v>
      </c>
      <c r="L6" s="10" t="s">
        <v>24</v>
      </c>
      <c r="M6" s="16" t="s">
        <v>25</v>
      </c>
      <c r="O6" s="77"/>
      <c r="P6" s="77"/>
      <c r="Q6" s="80"/>
      <c r="R6" s="75">
        <v>18</v>
      </c>
      <c r="S6" s="70">
        <f t="shared" si="0"/>
        <v>41874</v>
      </c>
      <c r="T6" s="67">
        <f t="shared" si="1"/>
        <v>34720</v>
      </c>
      <c r="U6" s="75">
        <v>10065</v>
      </c>
      <c r="V6" s="75">
        <v>21137</v>
      </c>
      <c r="W6" s="75">
        <v>762</v>
      </c>
      <c r="X6" s="75">
        <v>834</v>
      </c>
      <c r="Y6" s="75">
        <v>236</v>
      </c>
      <c r="Z6" s="75">
        <v>1686</v>
      </c>
      <c r="AA6" s="76">
        <f t="shared" si="2"/>
        <v>7154</v>
      </c>
      <c r="AB6" s="75">
        <v>190</v>
      </c>
      <c r="AC6" s="75">
        <v>179</v>
      </c>
      <c r="AD6" s="75">
        <v>2579</v>
      </c>
      <c r="AE6" s="75">
        <v>4206</v>
      </c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</row>
    <row r="7" spans="1:42" ht="15" customHeight="1">
      <c r="A7" s="63"/>
      <c r="B7" s="17"/>
      <c r="C7" s="18"/>
      <c r="D7" s="19"/>
      <c r="E7" s="17"/>
      <c r="F7" s="20" t="s">
        <v>26</v>
      </c>
      <c r="G7" s="21" t="s">
        <v>27</v>
      </c>
      <c r="H7" s="17"/>
      <c r="I7" s="17"/>
      <c r="J7" s="17"/>
      <c r="K7" s="20" t="s">
        <v>28</v>
      </c>
      <c r="L7" s="17"/>
      <c r="M7" s="22"/>
      <c r="O7" s="77"/>
      <c r="P7" s="77"/>
      <c r="Q7" s="80"/>
      <c r="R7" s="75">
        <v>22</v>
      </c>
      <c r="S7" s="70">
        <f t="shared" si="0"/>
        <v>117299</v>
      </c>
      <c r="T7" s="67">
        <f t="shared" si="1"/>
        <v>103023</v>
      </c>
      <c r="U7" s="75">
        <v>23509</v>
      </c>
      <c r="V7" s="75">
        <v>65818</v>
      </c>
      <c r="W7" s="75">
        <v>856</v>
      </c>
      <c r="X7" s="75">
        <v>1264</v>
      </c>
      <c r="Y7" s="75">
        <v>1982</v>
      </c>
      <c r="Z7" s="75">
        <v>9594</v>
      </c>
      <c r="AA7" s="76">
        <f t="shared" si="2"/>
        <v>14276</v>
      </c>
      <c r="AB7" s="75">
        <v>873</v>
      </c>
      <c r="AC7" s="76">
        <v>1112</v>
      </c>
      <c r="AD7" s="75">
        <v>3930</v>
      </c>
      <c r="AE7" s="75">
        <v>8361</v>
      </c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</row>
    <row r="8" spans="1:42" ht="10.5" customHeight="1">
      <c r="A8" s="23"/>
      <c r="B8" s="24"/>
      <c r="C8" s="25"/>
      <c r="D8" s="26"/>
      <c r="E8" s="27"/>
      <c r="F8" s="27"/>
      <c r="G8" s="27"/>
      <c r="H8" s="28"/>
      <c r="I8" s="27"/>
      <c r="J8" s="26"/>
      <c r="K8" s="27"/>
      <c r="L8" s="28"/>
      <c r="M8" s="28"/>
      <c r="N8" s="2"/>
      <c r="O8" s="77">
        <f>T8/$T$4*100</f>
        <v>12.292237247327026</v>
      </c>
      <c r="P8" s="77">
        <f aca="true" t="shared" si="3" ref="P8:P18">AA8/$AA$4*100</f>
        <v>11.079286955083134</v>
      </c>
      <c r="Q8" s="81" t="s">
        <v>29</v>
      </c>
      <c r="R8" s="80" t="s">
        <v>30</v>
      </c>
      <c r="S8" s="70">
        <f t="shared" si="0"/>
        <v>159173</v>
      </c>
      <c r="T8" s="67">
        <f t="shared" si="1"/>
        <v>137743</v>
      </c>
      <c r="U8" s="75">
        <f aca="true" t="shared" si="4" ref="U8:Z8">U6+U7</f>
        <v>33574</v>
      </c>
      <c r="V8" s="75">
        <f t="shared" si="4"/>
        <v>86955</v>
      </c>
      <c r="W8" s="75">
        <f t="shared" si="4"/>
        <v>1618</v>
      </c>
      <c r="X8" s="75">
        <f t="shared" si="4"/>
        <v>2098</v>
      </c>
      <c r="Y8" s="75">
        <f t="shared" si="4"/>
        <v>2218</v>
      </c>
      <c r="Z8" s="75">
        <f t="shared" si="4"/>
        <v>11280</v>
      </c>
      <c r="AA8" s="76">
        <f t="shared" si="2"/>
        <v>21430</v>
      </c>
      <c r="AB8" s="75">
        <f>AB6+AB7</f>
        <v>1063</v>
      </c>
      <c r="AC8" s="75">
        <f>AC6+AC7</f>
        <v>1291</v>
      </c>
      <c r="AD8" s="75">
        <f>AD6+AD7</f>
        <v>6509</v>
      </c>
      <c r="AE8" s="75">
        <f>AE6+AE7</f>
        <v>12567</v>
      </c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</row>
    <row r="9" spans="1:42" ht="12.75" customHeight="1">
      <c r="A9" s="29" t="s">
        <v>31</v>
      </c>
      <c r="B9" s="30">
        <v>2006</v>
      </c>
      <c r="C9" s="31" t="s">
        <v>32</v>
      </c>
      <c r="D9" s="32">
        <f>SUM(E9:M9)</f>
        <v>101.4</v>
      </c>
      <c r="E9" s="33">
        <v>1.7</v>
      </c>
      <c r="F9" s="33">
        <v>12.3</v>
      </c>
      <c r="G9" s="33">
        <v>26.1</v>
      </c>
      <c r="H9" s="33">
        <v>2.7</v>
      </c>
      <c r="I9" s="34">
        <v>20.3</v>
      </c>
      <c r="J9" s="35">
        <v>1.3</v>
      </c>
      <c r="K9" s="35">
        <v>10.4</v>
      </c>
      <c r="L9" s="33">
        <v>3.5</v>
      </c>
      <c r="M9" s="36">
        <v>23.1</v>
      </c>
      <c r="N9" s="37"/>
      <c r="O9" s="77"/>
      <c r="P9" s="77"/>
      <c r="Q9" s="69"/>
      <c r="R9" s="75">
        <v>30</v>
      </c>
      <c r="S9" s="70">
        <f t="shared" si="0"/>
        <v>49142</v>
      </c>
      <c r="T9" s="67">
        <f t="shared" si="1"/>
        <v>35829</v>
      </c>
      <c r="U9" s="75">
        <v>13314</v>
      </c>
      <c r="V9" s="75">
        <v>22515</v>
      </c>
      <c r="W9" s="75">
        <v>0</v>
      </c>
      <c r="X9" s="75">
        <v>0</v>
      </c>
      <c r="Y9" s="75">
        <v>0</v>
      </c>
      <c r="Z9" s="75">
        <v>0</v>
      </c>
      <c r="AA9" s="76">
        <f t="shared" si="2"/>
        <v>13313</v>
      </c>
      <c r="AB9" s="75">
        <v>930</v>
      </c>
      <c r="AC9" s="75">
        <v>563</v>
      </c>
      <c r="AD9" s="75">
        <v>5603</v>
      </c>
      <c r="AE9" s="75">
        <v>6217</v>
      </c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</row>
    <row r="10" spans="1:42" ht="12.75" customHeight="1">
      <c r="A10" s="38" t="s">
        <v>33</v>
      </c>
      <c r="B10" s="39">
        <v>2004</v>
      </c>
      <c r="C10" s="31" t="s">
        <v>32</v>
      </c>
      <c r="D10" s="40">
        <v>100</v>
      </c>
      <c r="E10" s="41">
        <v>5.4</v>
      </c>
      <c r="F10" s="41">
        <v>16.4</v>
      </c>
      <c r="G10" s="41">
        <v>27.2</v>
      </c>
      <c r="H10" s="41">
        <v>8.7</v>
      </c>
      <c r="I10" s="41">
        <v>32.8</v>
      </c>
      <c r="J10" s="41">
        <v>2.1</v>
      </c>
      <c r="K10" s="41">
        <v>7.3</v>
      </c>
      <c r="L10" s="42" t="s">
        <v>34</v>
      </c>
      <c r="M10" s="43" t="s">
        <v>34</v>
      </c>
      <c r="N10" s="2"/>
      <c r="O10" s="77"/>
      <c r="P10" s="77"/>
      <c r="Q10" s="82"/>
      <c r="R10" s="75">
        <v>34</v>
      </c>
      <c r="S10" s="70">
        <f t="shared" si="0"/>
        <v>272781</v>
      </c>
      <c r="T10" s="67">
        <f t="shared" si="1"/>
        <v>241973</v>
      </c>
      <c r="U10" s="75">
        <v>77036</v>
      </c>
      <c r="V10" s="75">
        <v>139193</v>
      </c>
      <c r="W10" s="75">
        <v>5600</v>
      </c>
      <c r="X10" s="75">
        <v>7134</v>
      </c>
      <c r="Y10" s="75">
        <v>3193</v>
      </c>
      <c r="Z10" s="75">
        <v>9817</v>
      </c>
      <c r="AA10" s="76">
        <f t="shared" si="2"/>
        <v>30808</v>
      </c>
      <c r="AB10" s="75">
        <v>1682</v>
      </c>
      <c r="AC10" s="75">
        <v>1099</v>
      </c>
      <c r="AD10" s="75">
        <v>16329</v>
      </c>
      <c r="AE10" s="75">
        <v>11698</v>
      </c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</row>
    <row r="11" spans="1:42" ht="12.75" customHeight="1">
      <c r="A11" s="44" t="s">
        <v>35</v>
      </c>
      <c r="B11" s="45">
        <v>2006</v>
      </c>
      <c r="C11" s="31" t="s">
        <v>32</v>
      </c>
      <c r="D11" s="40">
        <v>100</v>
      </c>
      <c r="E11" s="41">
        <v>7.5</v>
      </c>
      <c r="F11" s="41">
        <v>18.6</v>
      </c>
      <c r="G11" s="41">
        <v>34.9</v>
      </c>
      <c r="H11" s="41">
        <v>3.1</v>
      </c>
      <c r="I11" s="41">
        <v>16.7</v>
      </c>
      <c r="J11" s="40">
        <v>2.7</v>
      </c>
      <c r="K11" s="41">
        <v>7.9</v>
      </c>
      <c r="L11" s="41">
        <v>3.8</v>
      </c>
      <c r="M11" s="46">
        <v>4.7</v>
      </c>
      <c r="N11" s="2"/>
      <c r="O11" s="77"/>
      <c r="P11" s="77"/>
      <c r="Q11" s="82"/>
      <c r="R11" s="75">
        <v>38</v>
      </c>
      <c r="S11" s="70">
        <f t="shared" si="0"/>
        <v>19160</v>
      </c>
      <c r="T11" s="67">
        <f t="shared" si="1"/>
        <v>14639</v>
      </c>
      <c r="U11" s="75">
        <v>7025</v>
      </c>
      <c r="V11" s="75">
        <v>7495</v>
      </c>
      <c r="W11" s="75">
        <v>0</v>
      </c>
      <c r="X11" s="75">
        <v>0</v>
      </c>
      <c r="Y11" s="75">
        <v>48</v>
      </c>
      <c r="Z11" s="75">
        <v>71</v>
      </c>
      <c r="AA11" s="76">
        <f t="shared" si="2"/>
        <v>4521</v>
      </c>
      <c r="AB11" s="75">
        <v>164</v>
      </c>
      <c r="AC11" s="75">
        <v>51</v>
      </c>
      <c r="AD11" s="75">
        <v>2612</v>
      </c>
      <c r="AE11" s="75">
        <v>1694</v>
      </c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</row>
    <row r="12" spans="1:42" ht="12.75" customHeight="1">
      <c r="A12" s="44"/>
      <c r="B12" s="39"/>
      <c r="C12" s="31" t="s">
        <v>8</v>
      </c>
      <c r="D12" s="40">
        <v>100</v>
      </c>
      <c r="E12" s="41">
        <v>4</v>
      </c>
      <c r="F12" s="41">
        <v>10.4</v>
      </c>
      <c r="G12" s="41">
        <v>41.8</v>
      </c>
      <c r="H12" s="41">
        <v>4.2</v>
      </c>
      <c r="I12" s="41">
        <v>26.4</v>
      </c>
      <c r="J12" s="40">
        <v>2.9</v>
      </c>
      <c r="K12" s="41">
        <v>5.8</v>
      </c>
      <c r="L12" s="41">
        <v>0.5</v>
      </c>
      <c r="M12" s="46">
        <v>4.1</v>
      </c>
      <c r="N12" s="2"/>
      <c r="O12" s="77">
        <f>T12/$T$4*100</f>
        <v>26.097545086469466</v>
      </c>
      <c r="P12" s="77">
        <f t="shared" si="3"/>
        <v>25.14786169244768</v>
      </c>
      <c r="Q12" s="83" t="s">
        <v>36</v>
      </c>
      <c r="R12" s="80" t="s">
        <v>37</v>
      </c>
      <c r="S12" s="70">
        <f t="shared" si="0"/>
        <v>341083</v>
      </c>
      <c r="T12" s="67">
        <f t="shared" si="1"/>
        <v>292441</v>
      </c>
      <c r="U12" s="67">
        <f aca="true" t="shared" si="5" ref="U12:Z12">U9+U10+U11</f>
        <v>97375</v>
      </c>
      <c r="V12" s="67">
        <f t="shared" si="5"/>
        <v>169203</v>
      </c>
      <c r="W12" s="67">
        <f t="shared" si="5"/>
        <v>5600</v>
      </c>
      <c r="X12" s="67">
        <f t="shared" si="5"/>
        <v>7134</v>
      </c>
      <c r="Y12" s="67">
        <f t="shared" si="5"/>
        <v>3241</v>
      </c>
      <c r="Z12" s="67">
        <f t="shared" si="5"/>
        <v>9888</v>
      </c>
      <c r="AA12" s="76">
        <f t="shared" si="2"/>
        <v>48642</v>
      </c>
      <c r="AB12" s="67">
        <f>AB9+AB10+AB11</f>
        <v>2776</v>
      </c>
      <c r="AC12" s="67">
        <f>AC9+AC10+AC11</f>
        <v>1713</v>
      </c>
      <c r="AD12" s="67">
        <f>AD9+AD10+AD11</f>
        <v>24544</v>
      </c>
      <c r="AE12" s="67">
        <f>AE9+AE10+AE11</f>
        <v>19609</v>
      </c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</row>
    <row r="13" spans="1:42" ht="12.75" customHeight="1">
      <c r="A13" s="44"/>
      <c r="B13" s="39"/>
      <c r="C13" s="31" t="s">
        <v>9</v>
      </c>
      <c r="D13" s="40">
        <v>100</v>
      </c>
      <c r="E13" s="41">
        <v>12.1</v>
      </c>
      <c r="F13" s="41">
        <v>29.2</v>
      </c>
      <c r="G13" s="41">
        <v>26</v>
      </c>
      <c r="H13" s="41">
        <v>1.8</v>
      </c>
      <c r="I13" s="41">
        <v>4.2</v>
      </c>
      <c r="J13" s="40">
        <v>2.5</v>
      </c>
      <c r="K13" s="41">
        <v>10.6</v>
      </c>
      <c r="L13" s="41">
        <v>8.1</v>
      </c>
      <c r="M13" s="46">
        <v>5.6</v>
      </c>
      <c r="N13" s="2"/>
      <c r="O13" s="77">
        <f>T13/$T$4*100</f>
        <v>2.7163878351087707</v>
      </c>
      <c r="P13" s="77">
        <f t="shared" si="3"/>
        <v>6.222599056993961</v>
      </c>
      <c r="Q13" s="84" t="s">
        <v>20</v>
      </c>
      <c r="R13" s="80">
        <v>42</v>
      </c>
      <c r="S13" s="70">
        <f t="shared" si="0"/>
        <v>42475</v>
      </c>
      <c r="T13" s="67">
        <f t="shared" si="1"/>
        <v>30439</v>
      </c>
      <c r="U13" s="75">
        <v>20226</v>
      </c>
      <c r="V13" s="75">
        <v>10104</v>
      </c>
      <c r="W13" s="75">
        <v>0</v>
      </c>
      <c r="X13" s="75">
        <v>0</v>
      </c>
      <c r="Y13" s="75">
        <v>83</v>
      </c>
      <c r="Z13" s="75">
        <v>26</v>
      </c>
      <c r="AA13" s="76">
        <f t="shared" si="2"/>
        <v>12036</v>
      </c>
      <c r="AB13" s="75">
        <v>2485</v>
      </c>
      <c r="AC13" s="75">
        <v>908</v>
      </c>
      <c r="AD13" s="75">
        <v>5653</v>
      </c>
      <c r="AE13" s="75">
        <v>2990</v>
      </c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</row>
    <row r="14" spans="1:42" ht="12.75" customHeight="1">
      <c r="A14" s="44" t="s">
        <v>38</v>
      </c>
      <c r="B14" s="39">
        <v>2004</v>
      </c>
      <c r="C14" s="31" t="s">
        <v>32</v>
      </c>
      <c r="D14" s="40">
        <v>100</v>
      </c>
      <c r="E14" s="40">
        <v>33.7</v>
      </c>
      <c r="F14" s="41">
        <v>1.1</v>
      </c>
      <c r="G14" s="41">
        <v>16.1</v>
      </c>
      <c r="H14" s="64">
        <v>38.2</v>
      </c>
      <c r="I14" s="65"/>
      <c r="J14" s="40">
        <v>7.2</v>
      </c>
      <c r="K14" s="41">
        <v>3.8</v>
      </c>
      <c r="L14" s="42" t="s">
        <v>34</v>
      </c>
      <c r="M14" s="43" t="s">
        <v>34</v>
      </c>
      <c r="N14" s="2"/>
      <c r="O14" s="77">
        <f>T14/$T$4*100</f>
        <v>10.363128017998</v>
      </c>
      <c r="P14" s="77">
        <f t="shared" si="3"/>
        <v>5.800727934485896</v>
      </c>
      <c r="Q14" s="84" t="s">
        <v>39</v>
      </c>
      <c r="R14" s="80">
        <v>50</v>
      </c>
      <c r="S14" s="70">
        <f t="shared" si="0"/>
        <v>127346</v>
      </c>
      <c r="T14" s="67">
        <f t="shared" si="1"/>
        <v>116126</v>
      </c>
      <c r="U14" s="75">
        <v>25252</v>
      </c>
      <c r="V14" s="75">
        <v>47535</v>
      </c>
      <c r="W14" s="75">
        <v>1172</v>
      </c>
      <c r="X14" s="75">
        <v>4046</v>
      </c>
      <c r="Y14" s="75">
        <v>3873</v>
      </c>
      <c r="Z14" s="75">
        <v>34248</v>
      </c>
      <c r="AA14" s="76">
        <f t="shared" si="2"/>
        <v>11220</v>
      </c>
      <c r="AB14" s="75">
        <v>1899</v>
      </c>
      <c r="AC14" s="75">
        <v>1279</v>
      </c>
      <c r="AD14" s="75">
        <v>3392</v>
      </c>
      <c r="AE14" s="75">
        <v>4650</v>
      </c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</row>
    <row r="15" spans="1:42" ht="17.25" customHeight="1">
      <c r="A15" s="44" t="s">
        <v>40</v>
      </c>
      <c r="B15" s="39">
        <v>2003</v>
      </c>
      <c r="C15" s="31" t="s">
        <v>32</v>
      </c>
      <c r="D15" s="40">
        <v>100</v>
      </c>
      <c r="E15" s="41">
        <v>3.1</v>
      </c>
      <c r="F15" s="41">
        <v>20.2</v>
      </c>
      <c r="G15" s="41">
        <v>26</v>
      </c>
      <c r="H15" s="41">
        <v>20.6</v>
      </c>
      <c r="I15" s="41">
        <v>8.6</v>
      </c>
      <c r="J15" s="40">
        <v>1.3</v>
      </c>
      <c r="K15" s="41">
        <v>14.6</v>
      </c>
      <c r="L15" s="42" t="s">
        <v>34</v>
      </c>
      <c r="M15" s="46">
        <v>5.7</v>
      </c>
      <c r="O15" s="77">
        <f>T15/$T$4*100</f>
        <v>20.275592132211404</v>
      </c>
      <c r="P15" s="77">
        <f t="shared" si="3"/>
        <v>25.10184878815452</v>
      </c>
      <c r="Q15" s="83" t="s">
        <v>21</v>
      </c>
      <c r="R15" s="80">
        <v>54</v>
      </c>
      <c r="S15" s="70">
        <f t="shared" si="0"/>
        <v>275755</v>
      </c>
      <c r="T15" s="67">
        <f t="shared" si="1"/>
        <v>227202</v>
      </c>
      <c r="U15" s="75">
        <v>173488</v>
      </c>
      <c r="V15" s="75">
        <v>23972</v>
      </c>
      <c r="W15" s="75">
        <v>13728</v>
      </c>
      <c r="X15" s="75">
        <v>1078</v>
      </c>
      <c r="Y15" s="75">
        <v>13802</v>
      </c>
      <c r="Z15" s="75">
        <v>1134</v>
      </c>
      <c r="AA15" s="76">
        <f t="shared" si="2"/>
        <v>48553</v>
      </c>
      <c r="AB15" s="75">
        <v>9305</v>
      </c>
      <c r="AC15" s="75">
        <v>900</v>
      </c>
      <c r="AD15" s="75">
        <v>33831</v>
      </c>
      <c r="AE15" s="75">
        <v>4517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</row>
    <row r="16" spans="1:42" ht="14.25" customHeight="1">
      <c r="A16" s="44"/>
      <c r="B16" s="39"/>
      <c r="C16" s="31" t="s">
        <v>8</v>
      </c>
      <c r="D16" s="40">
        <v>100</v>
      </c>
      <c r="E16" s="41">
        <v>1.3</v>
      </c>
      <c r="F16" s="41">
        <v>16.8</v>
      </c>
      <c r="G16" s="41">
        <v>25.7</v>
      </c>
      <c r="H16" s="41">
        <v>26.6</v>
      </c>
      <c r="I16" s="41">
        <v>15.8</v>
      </c>
      <c r="J16" s="40">
        <v>0.9</v>
      </c>
      <c r="K16" s="41">
        <v>7.2</v>
      </c>
      <c r="L16" s="42" t="s">
        <v>34</v>
      </c>
      <c r="M16" s="46">
        <v>5.6</v>
      </c>
      <c r="N16" s="2"/>
      <c r="O16" s="77">
        <f>T16/$T$4*100</f>
        <v>1.2946101489511133</v>
      </c>
      <c r="P16" s="77">
        <f t="shared" si="3"/>
        <v>2.5245057490280423</v>
      </c>
      <c r="Q16" s="84" t="s">
        <v>22</v>
      </c>
      <c r="R16" s="80">
        <v>62</v>
      </c>
      <c r="S16" s="70">
        <f t="shared" si="0"/>
        <v>19390</v>
      </c>
      <c r="T16" s="67">
        <f t="shared" si="1"/>
        <v>14507</v>
      </c>
      <c r="U16" s="75">
        <v>7903</v>
      </c>
      <c r="V16" s="75">
        <v>5660</v>
      </c>
      <c r="W16" s="75">
        <v>240</v>
      </c>
      <c r="X16" s="75">
        <v>131</v>
      </c>
      <c r="Y16" s="75">
        <v>443</v>
      </c>
      <c r="Z16" s="75">
        <v>130</v>
      </c>
      <c r="AA16" s="76">
        <f t="shared" si="2"/>
        <v>4883</v>
      </c>
      <c r="AB16" s="75">
        <v>728</v>
      </c>
      <c r="AC16" s="75">
        <v>314</v>
      </c>
      <c r="AD16" s="75">
        <v>2032</v>
      </c>
      <c r="AE16" s="75">
        <v>1809</v>
      </c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</row>
    <row r="17" spans="1:42" ht="15" customHeight="1">
      <c r="A17" s="44"/>
      <c r="B17" s="39"/>
      <c r="C17" s="31" t="s">
        <v>9</v>
      </c>
      <c r="D17" s="40">
        <v>100</v>
      </c>
      <c r="E17" s="41">
        <v>4.5</v>
      </c>
      <c r="F17" s="41">
        <v>23</v>
      </c>
      <c r="G17" s="41">
        <v>26.3</v>
      </c>
      <c r="H17" s="41">
        <v>15.6</v>
      </c>
      <c r="I17" s="41">
        <v>2.8</v>
      </c>
      <c r="J17" s="40">
        <v>1.5</v>
      </c>
      <c r="K17" s="41">
        <v>20.6</v>
      </c>
      <c r="L17" s="42" t="s">
        <v>34</v>
      </c>
      <c r="M17" s="46">
        <v>5.7</v>
      </c>
      <c r="N17" s="2"/>
      <c r="O17" s="77"/>
      <c r="P17" s="77"/>
      <c r="Q17" s="84" t="s">
        <v>24</v>
      </c>
      <c r="R17" s="85">
        <v>66</v>
      </c>
      <c r="S17" s="70">
        <f t="shared" si="0"/>
        <v>49257</v>
      </c>
      <c r="T17" s="67">
        <f t="shared" si="1"/>
        <v>47664</v>
      </c>
      <c r="U17" s="75">
        <v>3905</v>
      </c>
      <c r="V17" s="75">
        <v>34443</v>
      </c>
      <c r="W17" s="75">
        <v>349</v>
      </c>
      <c r="X17" s="75">
        <v>6830</v>
      </c>
      <c r="Y17" s="75">
        <v>234</v>
      </c>
      <c r="Z17" s="75">
        <v>1903</v>
      </c>
      <c r="AA17" s="76">
        <f t="shared" si="2"/>
        <v>1593</v>
      </c>
      <c r="AB17" s="75">
        <v>28</v>
      </c>
      <c r="AC17" s="75">
        <v>93</v>
      </c>
      <c r="AD17" s="75">
        <v>229</v>
      </c>
      <c r="AE17" s="75">
        <v>1243</v>
      </c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</row>
    <row r="18" spans="1:42" ht="13.5" customHeight="1">
      <c r="A18" s="44" t="s">
        <v>41</v>
      </c>
      <c r="B18" s="39">
        <v>2004</v>
      </c>
      <c r="C18" s="31" t="s">
        <v>32</v>
      </c>
      <c r="D18" s="40">
        <v>100</v>
      </c>
      <c r="E18" s="41">
        <v>6.5</v>
      </c>
      <c r="F18" s="41">
        <v>33.6</v>
      </c>
      <c r="G18" s="41">
        <v>22.7</v>
      </c>
      <c r="H18" s="64">
        <v>17</v>
      </c>
      <c r="I18" s="66"/>
      <c r="J18" s="65"/>
      <c r="K18" s="41">
        <v>7.6</v>
      </c>
      <c r="L18" s="42" t="s">
        <v>34</v>
      </c>
      <c r="M18" s="46">
        <v>12.5</v>
      </c>
      <c r="N18" s="2"/>
      <c r="O18" s="77">
        <f>T18/$T$4*100</f>
        <v>3.5364176592427596</v>
      </c>
      <c r="P18" s="77">
        <f t="shared" si="3"/>
        <v>0.6131607246256928</v>
      </c>
      <c r="Q18" s="84" t="s">
        <v>55</v>
      </c>
      <c r="R18" s="80" t="s">
        <v>42</v>
      </c>
      <c r="S18" s="70">
        <f t="shared" si="0"/>
        <v>40814</v>
      </c>
      <c r="T18" s="67">
        <f t="shared" si="1"/>
        <v>39628</v>
      </c>
      <c r="U18" s="75">
        <f>U17-U19</f>
        <v>1789</v>
      </c>
      <c r="V18" s="75">
        <f aca="true" t="shared" si="6" ref="V18:AE18">V17-V19</f>
        <v>29554</v>
      </c>
      <c r="W18" s="75">
        <f t="shared" si="6"/>
        <v>220</v>
      </c>
      <c r="X18" s="75">
        <f t="shared" si="6"/>
        <v>6725</v>
      </c>
      <c r="Y18" s="75">
        <f t="shared" si="6"/>
        <v>19</v>
      </c>
      <c r="Z18" s="75">
        <f t="shared" si="6"/>
        <v>1321</v>
      </c>
      <c r="AA18" s="76">
        <f t="shared" si="2"/>
        <v>1186</v>
      </c>
      <c r="AB18" s="75">
        <f t="shared" si="6"/>
        <v>8</v>
      </c>
      <c r="AC18" s="75">
        <f t="shared" si="6"/>
        <v>48</v>
      </c>
      <c r="AD18" s="75">
        <f t="shared" si="6"/>
        <v>152</v>
      </c>
      <c r="AE18" s="75">
        <f t="shared" si="6"/>
        <v>978</v>
      </c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</row>
    <row r="19" spans="1:42" ht="16.5" customHeight="1">
      <c r="A19" s="44" t="s">
        <v>43</v>
      </c>
      <c r="B19" s="39">
        <v>2003</v>
      </c>
      <c r="C19" s="31" t="s">
        <v>32</v>
      </c>
      <c r="D19" s="40">
        <v>100</v>
      </c>
      <c r="E19" s="40">
        <v>4</v>
      </c>
      <c r="F19" s="40">
        <v>22.4</v>
      </c>
      <c r="G19" s="40">
        <v>31.8</v>
      </c>
      <c r="H19" s="40">
        <v>17.1</v>
      </c>
      <c r="I19" s="40">
        <v>15.7</v>
      </c>
      <c r="J19" s="40">
        <v>1.9</v>
      </c>
      <c r="K19" s="40">
        <v>5.3</v>
      </c>
      <c r="L19" s="40">
        <v>0.4</v>
      </c>
      <c r="M19" s="47">
        <v>1.4</v>
      </c>
      <c r="O19" s="77"/>
      <c r="P19" s="77"/>
      <c r="Q19" s="86"/>
      <c r="R19" s="80">
        <v>6612</v>
      </c>
      <c r="S19" s="70">
        <f t="shared" si="0"/>
        <v>8443</v>
      </c>
      <c r="T19" s="67">
        <f t="shared" si="1"/>
        <v>8036</v>
      </c>
      <c r="U19" s="75">
        <v>2116</v>
      </c>
      <c r="V19" s="75">
        <v>4889</v>
      </c>
      <c r="W19" s="75">
        <v>129</v>
      </c>
      <c r="X19" s="75">
        <v>105</v>
      </c>
      <c r="Y19" s="75">
        <v>215</v>
      </c>
      <c r="Z19" s="75">
        <v>582</v>
      </c>
      <c r="AA19" s="76">
        <f t="shared" si="2"/>
        <v>407</v>
      </c>
      <c r="AB19" s="75">
        <v>20</v>
      </c>
      <c r="AC19" s="75">
        <v>45</v>
      </c>
      <c r="AD19" s="75">
        <v>77</v>
      </c>
      <c r="AE19" s="75">
        <v>265</v>
      </c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</row>
    <row r="20" spans="1:42" ht="12.75" customHeight="1">
      <c r="A20" s="44"/>
      <c r="B20" s="39"/>
      <c r="C20" s="31" t="s">
        <v>8</v>
      </c>
      <c r="D20" s="40">
        <v>100</v>
      </c>
      <c r="E20" s="40">
        <v>1.8</v>
      </c>
      <c r="F20" s="40">
        <v>14.2</v>
      </c>
      <c r="G20" s="40">
        <v>31.4</v>
      </c>
      <c r="H20" s="40">
        <v>21.3</v>
      </c>
      <c r="I20" s="40">
        <v>23.7</v>
      </c>
      <c r="J20" s="40">
        <v>1.7</v>
      </c>
      <c r="K20" s="40">
        <v>4.1</v>
      </c>
      <c r="L20" s="40">
        <v>0.1</v>
      </c>
      <c r="M20" s="47">
        <v>1.6</v>
      </c>
      <c r="N20" s="2"/>
      <c r="O20" s="77">
        <f>100-O5-O8-O12-O13-O14-O15-O18</f>
        <v>23.05409126970316</v>
      </c>
      <c r="P20" s="77"/>
      <c r="Q20" s="84" t="s">
        <v>25</v>
      </c>
      <c r="R20" s="83"/>
      <c r="S20" s="87"/>
      <c r="T20" s="67">
        <f>T4-T5-T8-T12-T13-T14-T15-T16-T18</f>
        <v>243830</v>
      </c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</row>
    <row r="21" spans="1:42" ht="12.75" customHeight="1">
      <c r="A21" s="44"/>
      <c r="B21" s="39"/>
      <c r="C21" s="31" t="s">
        <v>9</v>
      </c>
      <c r="D21" s="40">
        <v>100</v>
      </c>
      <c r="E21" s="40">
        <v>6.3</v>
      </c>
      <c r="F21" s="40">
        <v>31.4</v>
      </c>
      <c r="G21" s="40">
        <v>32.1</v>
      </c>
      <c r="H21" s="40">
        <v>12.4</v>
      </c>
      <c r="I21" s="40">
        <v>6.9</v>
      </c>
      <c r="J21" s="40">
        <v>2.1</v>
      </c>
      <c r="K21" s="40">
        <v>6.7</v>
      </c>
      <c r="L21" s="40">
        <v>0.8</v>
      </c>
      <c r="M21" s="47">
        <v>1.3</v>
      </c>
      <c r="O21" s="77"/>
      <c r="P21" s="77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</row>
    <row r="22" spans="1:42" ht="12.75" customHeight="1">
      <c r="A22" s="44" t="s">
        <v>44</v>
      </c>
      <c r="B22" s="39">
        <v>2006</v>
      </c>
      <c r="C22" s="31" t="s">
        <v>32</v>
      </c>
      <c r="D22" s="40">
        <v>100</v>
      </c>
      <c r="E22" s="41">
        <v>4.8</v>
      </c>
      <c r="F22" s="41">
        <v>10.1</v>
      </c>
      <c r="G22" s="41">
        <v>26.7</v>
      </c>
      <c r="H22" s="64">
        <v>40.9</v>
      </c>
      <c r="I22" s="66"/>
      <c r="J22" s="65"/>
      <c r="K22" s="41">
        <v>5.4</v>
      </c>
      <c r="L22" s="42" t="s">
        <v>34</v>
      </c>
      <c r="M22" s="46">
        <v>12.1</v>
      </c>
      <c r="O22" s="77"/>
      <c r="P22" s="77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</row>
    <row r="23" spans="1:42" ht="9" customHeight="1" thickBot="1">
      <c r="A23" s="48"/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1"/>
      <c r="O23" s="88"/>
      <c r="P23" s="88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</row>
    <row r="24" spans="1:42" ht="16.5" customHeight="1">
      <c r="A24" s="52"/>
      <c r="B24" s="53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8"/>
      <c r="P24" s="88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</row>
    <row r="25" spans="1:14" ht="19.5" customHeight="1">
      <c r="A25" s="59" t="s">
        <v>45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1"/>
    </row>
    <row r="26" spans="1:30" s="6" customFormat="1" ht="17.25" customHeight="1">
      <c r="A26" s="61" t="s">
        <v>46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4"/>
      <c r="P26" s="4"/>
      <c r="Q26" s="5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6" customFormat="1" ht="10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5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13" ht="19.5" customHeight="1" thickBot="1">
      <c r="A28" s="7"/>
      <c r="B28" s="7"/>
      <c r="C28" s="7"/>
      <c r="D28" s="7" t="s">
        <v>11</v>
      </c>
      <c r="E28" s="7"/>
      <c r="F28" s="8"/>
      <c r="G28" s="7"/>
      <c r="H28" s="7"/>
      <c r="I28" s="9"/>
      <c r="J28" s="7" t="s">
        <v>11</v>
      </c>
      <c r="K28" s="8"/>
      <c r="L28" s="7"/>
      <c r="M28" s="9" t="s">
        <v>12</v>
      </c>
    </row>
    <row r="29" spans="1:13" ht="15" customHeight="1">
      <c r="A29" s="62"/>
      <c r="B29" s="10" t="s">
        <v>14</v>
      </c>
      <c r="C29" s="11" t="s">
        <v>15</v>
      </c>
      <c r="D29" s="11" t="s">
        <v>16</v>
      </c>
      <c r="E29" s="12" t="s">
        <v>17</v>
      </c>
      <c r="F29" s="13" t="s">
        <v>18</v>
      </c>
      <c r="G29" s="14" t="s">
        <v>19</v>
      </c>
      <c r="H29" s="10" t="s">
        <v>20</v>
      </c>
      <c r="I29" s="15" t="s">
        <v>21</v>
      </c>
      <c r="J29" s="11" t="s">
        <v>22</v>
      </c>
      <c r="K29" s="55" t="s">
        <v>23</v>
      </c>
      <c r="L29" s="10" t="s">
        <v>24</v>
      </c>
      <c r="M29" s="16" t="s">
        <v>25</v>
      </c>
    </row>
    <row r="30" spans="1:13" ht="15" customHeight="1">
      <c r="A30" s="63"/>
      <c r="B30" s="17"/>
      <c r="C30" s="18"/>
      <c r="D30" s="19"/>
      <c r="E30" s="17"/>
      <c r="F30" s="20" t="s">
        <v>26</v>
      </c>
      <c r="G30" s="21" t="s">
        <v>27</v>
      </c>
      <c r="H30" s="56"/>
      <c r="I30" s="56"/>
      <c r="J30" s="56"/>
      <c r="K30" s="20" t="s">
        <v>28</v>
      </c>
      <c r="L30" s="56"/>
      <c r="M30" s="22"/>
    </row>
    <row r="31" spans="1:13" ht="10.5" customHeight="1">
      <c r="A31" s="23"/>
      <c r="B31" s="24"/>
      <c r="C31" s="25"/>
      <c r="D31" s="26"/>
      <c r="E31" s="27"/>
      <c r="F31" s="27"/>
      <c r="G31" s="27"/>
      <c r="H31" s="28"/>
      <c r="I31" s="27"/>
      <c r="J31" s="26"/>
      <c r="K31" s="27"/>
      <c r="L31" s="28"/>
      <c r="M31" s="28"/>
    </row>
    <row r="32" spans="1:16" ht="12.75" customHeight="1">
      <c r="A32" s="29" t="s">
        <v>31</v>
      </c>
      <c r="B32" s="30">
        <v>2006</v>
      </c>
      <c r="C32" s="31" t="s">
        <v>32</v>
      </c>
      <c r="D32" s="32">
        <f>SUM(E32:M32)</f>
        <v>99.99999999999999</v>
      </c>
      <c r="E32" s="33">
        <v>9</v>
      </c>
      <c r="F32" s="33">
        <v>11.1</v>
      </c>
      <c r="G32" s="33">
        <v>25.1</v>
      </c>
      <c r="H32" s="33">
        <v>6.2</v>
      </c>
      <c r="I32" s="33">
        <v>25.1</v>
      </c>
      <c r="J32" s="32">
        <v>2.5</v>
      </c>
      <c r="K32" s="33">
        <v>5.8</v>
      </c>
      <c r="L32" s="33">
        <v>0.6</v>
      </c>
      <c r="M32" s="36">
        <v>14.6</v>
      </c>
      <c r="O32" s="37"/>
      <c r="P32" s="37"/>
    </row>
    <row r="33" spans="1:15" ht="12.75" customHeight="1">
      <c r="A33" s="44" t="s">
        <v>35</v>
      </c>
      <c r="B33" s="39">
        <v>2006</v>
      </c>
      <c r="C33" s="31" t="s">
        <v>32</v>
      </c>
      <c r="D33" s="40">
        <v>100</v>
      </c>
      <c r="E33" s="41">
        <v>5.3</v>
      </c>
      <c r="F33" s="41">
        <v>10</v>
      </c>
      <c r="G33" s="41">
        <v>17.9</v>
      </c>
      <c r="H33" s="41">
        <v>7.8</v>
      </c>
      <c r="I33" s="41">
        <v>30.4</v>
      </c>
      <c r="J33" s="40">
        <v>5</v>
      </c>
      <c r="K33" s="41">
        <v>13.8</v>
      </c>
      <c r="L33" s="41">
        <v>0.6</v>
      </c>
      <c r="M33" s="46">
        <v>9.3</v>
      </c>
      <c r="O33" s="37"/>
    </row>
    <row r="34" spans="1:13" ht="12.75" customHeight="1">
      <c r="A34" s="44"/>
      <c r="B34" s="39"/>
      <c r="C34" s="31" t="s">
        <v>8</v>
      </c>
      <c r="D34" s="40">
        <v>100</v>
      </c>
      <c r="E34" s="41">
        <v>3.8</v>
      </c>
      <c r="F34" s="41">
        <v>6.2</v>
      </c>
      <c r="G34" s="41">
        <v>17.2</v>
      </c>
      <c r="H34" s="41">
        <v>8.8</v>
      </c>
      <c r="I34" s="41">
        <v>38.8</v>
      </c>
      <c r="J34" s="40">
        <v>4.8</v>
      </c>
      <c r="K34" s="41">
        <v>11.9</v>
      </c>
      <c r="L34" s="41">
        <v>0.1</v>
      </c>
      <c r="M34" s="46">
        <v>8.3</v>
      </c>
    </row>
    <row r="35" spans="1:13" ht="12.75" customHeight="1">
      <c r="A35" s="44"/>
      <c r="B35" s="39"/>
      <c r="C35" s="31" t="s">
        <v>9</v>
      </c>
      <c r="D35" s="40">
        <v>100</v>
      </c>
      <c r="E35" s="41">
        <v>8.9</v>
      </c>
      <c r="F35" s="41">
        <v>18.9</v>
      </c>
      <c r="G35" s="41">
        <v>19.6</v>
      </c>
      <c r="H35" s="41">
        <v>5.3</v>
      </c>
      <c r="I35" s="41">
        <v>10.8</v>
      </c>
      <c r="J35" s="40">
        <v>5.4</v>
      </c>
      <c r="K35" s="41">
        <v>17.9</v>
      </c>
      <c r="L35" s="41">
        <v>1.6</v>
      </c>
      <c r="M35" s="46">
        <v>11.5</v>
      </c>
    </row>
    <row r="36" spans="1:13" ht="12.75" customHeight="1">
      <c r="A36" s="44" t="s">
        <v>38</v>
      </c>
      <c r="B36" s="39">
        <v>2004</v>
      </c>
      <c r="C36" s="31" t="s">
        <v>32</v>
      </c>
      <c r="D36" s="40">
        <v>100</v>
      </c>
      <c r="E36" s="41">
        <v>6.5</v>
      </c>
      <c r="F36" s="41">
        <v>14.8</v>
      </c>
      <c r="G36" s="41">
        <v>28.2</v>
      </c>
      <c r="H36" s="41">
        <v>15.6</v>
      </c>
      <c r="I36" s="41">
        <v>24.3</v>
      </c>
      <c r="J36" s="40">
        <v>2.7</v>
      </c>
      <c r="K36" s="41">
        <v>7.9</v>
      </c>
      <c r="L36" s="42" t="s">
        <v>34</v>
      </c>
      <c r="M36" s="46">
        <v>0.1</v>
      </c>
    </row>
    <row r="37" spans="1:13" ht="12.75" customHeight="1">
      <c r="A37" s="44" t="s">
        <v>40</v>
      </c>
      <c r="B37" s="39">
        <v>2003</v>
      </c>
      <c r="C37" s="31" t="s">
        <v>32</v>
      </c>
      <c r="D37" s="40">
        <v>100</v>
      </c>
      <c r="E37" s="41">
        <v>15.1</v>
      </c>
      <c r="F37" s="41">
        <v>11.3</v>
      </c>
      <c r="G37" s="41">
        <v>32.6</v>
      </c>
      <c r="H37" s="41">
        <v>19.6</v>
      </c>
      <c r="I37" s="41">
        <v>12</v>
      </c>
      <c r="J37" s="40">
        <v>1</v>
      </c>
      <c r="K37" s="41">
        <v>6.1</v>
      </c>
      <c r="L37" s="42" t="s">
        <v>34</v>
      </c>
      <c r="M37" s="46">
        <v>2.4</v>
      </c>
    </row>
    <row r="38" spans="1:13" ht="12.75" customHeight="1">
      <c r="A38" s="44"/>
      <c r="B38" s="39"/>
      <c r="C38" s="31" t="s">
        <v>8</v>
      </c>
      <c r="D38" s="40">
        <v>100</v>
      </c>
      <c r="E38" s="41">
        <v>9.2</v>
      </c>
      <c r="F38" s="41">
        <v>9.4</v>
      </c>
      <c r="G38" s="41">
        <v>32.2</v>
      </c>
      <c r="H38" s="41">
        <v>23.5</v>
      </c>
      <c r="I38" s="41">
        <v>18.4</v>
      </c>
      <c r="J38" s="40">
        <v>1</v>
      </c>
      <c r="K38" s="41">
        <v>4.6</v>
      </c>
      <c r="L38" s="42" t="s">
        <v>34</v>
      </c>
      <c r="M38" s="46">
        <v>1.7</v>
      </c>
    </row>
    <row r="39" spans="1:13" ht="12.75" customHeight="1">
      <c r="A39" s="44"/>
      <c r="B39" s="39"/>
      <c r="C39" s="31" t="s">
        <v>9</v>
      </c>
      <c r="D39" s="40">
        <v>100</v>
      </c>
      <c r="E39" s="41">
        <v>20.8</v>
      </c>
      <c r="F39" s="41">
        <v>13.1</v>
      </c>
      <c r="G39" s="41">
        <v>32.9</v>
      </c>
      <c r="H39" s="41">
        <v>15.7</v>
      </c>
      <c r="I39" s="41">
        <v>5.8</v>
      </c>
      <c r="J39" s="40">
        <v>1</v>
      </c>
      <c r="K39" s="41">
        <v>7.5</v>
      </c>
      <c r="L39" s="42" t="s">
        <v>34</v>
      </c>
      <c r="M39" s="46">
        <v>3.2</v>
      </c>
    </row>
    <row r="40" spans="1:13" ht="12.75" customHeight="1">
      <c r="A40" s="44" t="s">
        <v>41</v>
      </c>
      <c r="B40" s="39">
        <v>2004</v>
      </c>
      <c r="C40" s="31" t="s">
        <v>32</v>
      </c>
      <c r="D40" s="40">
        <v>100</v>
      </c>
      <c r="E40" s="42" t="s">
        <v>34</v>
      </c>
      <c r="F40" s="41">
        <v>23.8</v>
      </c>
      <c r="G40" s="41">
        <v>26.4</v>
      </c>
      <c r="H40" s="64">
        <v>20.2</v>
      </c>
      <c r="I40" s="66"/>
      <c r="J40" s="65"/>
      <c r="K40" s="41">
        <v>28.8</v>
      </c>
      <c r="L40" s="42" t="s">
        <v>34</v>
      </c>
      <c r="M40" s="46">
        <v>0.8</v>
      </c>
    </row>
    <row r="41" spans="1:13" ht="12.75" customHeight="1">
      <c r="A41" s="44" t="s">
        <v>47</v>
      </c>
      <c r="B41" s="39">
        <v>2006</v>
      </c>
      <c r="C41" s="31" t="s">
        <v>32</v>
      </c>
      <c r="D41" s="40">
        <v>100</v>
      </c>
      <c r="E41" s="41">
        <v>22.6</v>
      </c>
      <c r="F41" s="41">
        <v>12.7</v>
      </c>
      <c r="G41" s="41">
        <v>25.1</v>
      </c>
      <c r="H41" s="64">
        <v>23.2</v>
      </c>
      <c r="I41" s="66"/>
      <c r="J41" s="65"/>
      <c r="K41" s="41">
        <v>8.8</v>
      </c>
      <c r="L41" s="42" t="s">
        <v>34</v>
      </c>
      <c r="M41" s="46">
        <v>7.6</v>
      </c>
    </row>
    <row r="42" spans="1:13" ht="9" customHeight="1" thickBot="1">
      <c r="A42" s="48"/>
      <c r="B42" s="49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1"/>
    </row>
    <row r="43" spans="1:14" ht="16.5">
      <c r="A43" s="52" t="s">
        <v>49</v>
      </c>
      <c r="B43" s="53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3" ht="16.5">
      <c r="A44" s="57" t="s">
        <v>50</v>
      </c>
      <c r="B44" s="53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ht="16.5">
      <c r="A45" s="58" t="s">
        <v>48</v>
      </c>
    </row>
  </sheetData>
  <mergeCells count="11">
    <mergeCell ref="A29:A30"/>
    <mergeCell ref="H40:J40"/>
    <mergeCell ref="H41:J41"/>
    <mergeCell ref="H18:J18"/>
    <mergeCell ref="H22:J22"/>
    <mergeCell ref="A25:M25"/>
    <mergeCell ref="A26:N26"/>
    <mergeCell ref="A1:M1"/>
    <mergeCell ref="A2:N2"/>
    <mergeCell ref="A6:A7"/>
    <mergeCell ref="H14:I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2007-10-19T02:34:41Z</cp:lastPrinted>
  <dcterms:created xsi:type="dcterms:W3CDTF">2007-10-12T06:21:50Z</dcterms:created>
  <dcterms:modified xsi:type="dcterms:W3CDTF">2007-10-29T09:53:47Z</dcterms:modified>
  <cp:category/>
  <cp:version/>
  <cp:contentType/>
  <cp:contentStatus/>
</cp:coreProperties>
</file>